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bcnl.sharepoint.com/sites/ontwikkelingenbeheer/Gedeelde documenten/08 Ontwikkeling nieuwe BREEAM-NL Richtlijnen/04. In-Use Utiliteitsbouw/06. Rekentools v6.1/"/>
    </mc:Choice>
  </mc:AlternateContent>
  <xr:revisionPtr revIDLastSave="0" documentId="8_{7AA77E9A-E020-BF4A-9BC0-F496CB6432E5}" xr6:coauthVersionLast="47" xr6:coauthVersionMax="47" xr10:uidLastSave="{00000000-0000-0000-0000-000000000000}"/>
  <workbookProtection workbookAlgorithmName="SHA-512" workbookHashValue="A7xdNT8RLGuarwSPVxJXINTZcpNWlks7MFizJxTa1mLHIHQmRrVcOGBltCywZTfDwxgAH/PeK+TaftQbFN9hpw==" workbookSaltValue="KKDX93vPV5nmXrteqHw/ww==" workbookSpinCount="100000" lockStructure="1"/>
  <bookViews>
    <workbookView xWindow="-34400" yWindow="-9180" windowWidth="34400" windowHeight="28300" activeTab="2" xr2:uid="{00000000-000D-0000-FFFF-FFFF00000000}"/>
  </bookViews>
  <sheets>
    <sheet name="Toelichting (uitleg Esteban)" sheetId="8" state="hidden" r:id="rId1"/>
    <sheet name="Voorbeeld" sheetId="6" state="hidden" r:id="rId2"/>
    <sheet name="Rekentool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G35" i="9" s="1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G31" i="6"/>
  <c r="E29" i="6"/>
  <c r="G28" i="6"/>
  <c r="G27" i="6"/>
  <c r="G26" i="6"/>
  <c r="G25" i="6"/>
  <c r="G24" i="6"/>
  <c r="G9" i="6"/>
  <c r="I34" i="9" l="1"/>
  <c r="I36" i="9" s="1"/>
  <c r="G23" i="6"/>
  <c r="G22" i="6"/>
  <c r="G21" i="6"/>
  <c r="G20" i="6"/>
  <c r="G19" i="6"/>
  <c r="G18" i="6"/>
  <c r="G17" i="6"/>
  <c r="G16" i="6"/>
  <c r="G14" i="6"/>
  <c r="G15" i="6"/>
  <c r="G13" i="6"/>
  <c r="G12" i="6"/>
  <c r="G11" i="6"/>
  <c r="G10" i="6"/>
  <c r="B5" i="6"/>
  <c r="G29" i="6" l="1"/>
</calcChain>
</file>

<file path=xl/sharedStrings.xml><?xml version="1.0" encoding="utf-8"?>
<sst xmlns="http://schemas.openxmlformats.org/spreadsheetml/2006/main" count="83" uniqueCount="63">
  <si>
    <t>Rekentool RSL 02 Afstromend regenwater</t>
  </si>
  <si>
    <t>Oppervlak</t>
  </si>
  <si>
    <t xml:space="preserve">Perceel </t>
  </si>
  <si>
    <t>m2</t>
  </si>
  <si>
    <t>Bebouwd oppervlak</t>
  </si>
  <si>
    <t>Terrein oppervlak</t>
  </si>
  <si>
    <t>Perceel opbouw</t>
  </si>
  <si>
    <t>Soort toepassing</t>
  </si>
  <si>
    <t>Oppervlak (m2)</t>
  </si>
  <si>
    <t>Retentievermogen (mm)</t>
  </si>
  <si>
    <t>Totaal</t>
  </si>
  <si>
    <t>Bebouwd</t>
  </si>
  <si>
    <t>Dakbekleding</t>
  </si>
  <si>
    <t xml:space="preserve">Bestrating 		</t>
  </si>
  <si>
    <t>Klinkers</t>
  </si>
  <si>
    <t>Onverhard</t>
  </si>
  <si>
    <t>Gras</t>
  </si>
  <si>
    <t>Maatregel</t>
  </si>
  <si>
    <t xml:space="preserve">Mossedum </t>
  </si>
  <si>
    <t>Totaal perceel</t>
  </si>
  <si>
    <t>Retentie perceel eerste uur per Liter</t>
  </si>
  <si>
    <t xml:space="preserve">Renentievermogen </t>
  </si>
  <si>
    <t>Op een perceel valt in een piekbui 70 mm regen in een uur, dus 70 l/m2 (70.000 liter/ hectare). Uiteraard valt dit op daken, bestrating én onverhard terrein.</t>
  </si>
  <si>
    <t>Voor alle oppervlakken kan gesteld worden dat 1 mm aanhangend water is, welke mag worden afgetrokken. E.e.a. wordt tenslotte nat. Daarnaast zal elk oppervlak tijdens de bui (1 uur) de nodige verdamping kennen. Ga standaard uit van 2 mm verdamping, of onderbouw waarom de verdampingsfactor hoger is.</t>
  </si>
  <si>
    <t xml:space="preserve">Een basisuitvoering van een groendak (sedumdak) kent een retentievermogen van ca. 30 mm hemelwater. Andere uitvoeringen kunnen meer bufferen en/of gebruiken, volgens specificatie van de leverancier. Bepaal het oppervlak aangelegd groendak, en vermenigvuldig dit met de retentiecapaciteit. </t>
  </si>
  <si>
    <t>Voor onverhard terrein (beplanting) kan gerekend worden met een doorlatendheid van 20 mm/h, en een vochtberging van 3 mm, en een directe opname van 5 mm. In het uur van een piekbui dus 28 mm retentie te vermenigvuldigen met de oppervlakte groen. Wijk af indien onderbouwd andere waarden gebruikt worden.</t>
  </si>
  <si>
    <t>Voor Klinkerbestrating kan worden uitgegaan van een doorlatendheid van 5 mm in het eerste uur, alsmede 1 mm vochtberging (nat worden) en 1 mm oppervlakteberging (natte voegen. Wijk af indien onderbouwd andere waarden gebruikt worden.</t>
  </si>
  <si>
    <t>Voor asfalt en dakbedekking is de doorlatendheid 0 mm, en de oppervlakteberging idem. Vochtberging (nat worden) bedraagt 1 mm.</t>
  </si>
  <si>
    <t>Referentie: https://perceeltool.nl/theorie/default-parameters/</t>
  </si>
  <si>
    <t>Voorbeeld Asset</t>
  </si>
  <si>
    <t>Perceel: 1.000 m2</t>
  </si>
  <si>
    <t>Bebouwd oppervlak kantoor (horizontale projectie dak): 600 m2</t>
  </si>
  <si>
    <t>Terreinoppervlak: 400 m2</t>
  </si>
  <si>
    <t xml:space="preserve">Tijdens een piekbui van een uur valt hierop 70 mm regen, x 1.000 m2 dus 70.000 liter. </t>
  </si>
  <si>
    <t>Indien er een sedumdak van 300 m2 aanwezig is, dan zal dit 300 x 30 mm = 9.000 liter bufferen</t>
  </si>
  <si>
    <t>De overige 300 m2 dakoppervlakte zal 300 x 3 = 900 liter ‘vasthouden’ in het eerste uur</t>
  </si>
  <si>
    <t xml:space="preserve">Indien er 250 m2 klinkerbestrating aanwezig is, dan zal dit in het eerste uur 250 x 7  = 1.750 liter vasthouden. </t>
  </si>
  <si>
    <t>De overige 150 m2 groen telt op tot 150 x 28 = 4.200 liter.</t>
  </si>
  <si>
    <t>Dit voorbeeldperceel kant dan de volgende berekening:</t>
  </si>
  <si>
    <t>Opvallend / afstromend regenwater in 1 uur</t>
  </si>
  <si>
    <t>70.000 liter</t>
  </si>
  <si>
    <t>Verhard dak, wordt nat</t>
  </si>
  <si>
    <t>-/- 600 liter</t>
  </si>
  <si>
    <t>Sedumdak, retentiecapaciteit</t>
  </si>
  <si>
    <t>-/- 9.000 liter</t>
  </si>
  <si>
    <t>Klinkerbestrating</t>
  </si>
  <si>
    <t>-/- 1.750 liter</t>
  </si>
  <si>
    <t>Overige groen (tuin)</t>
  </si>
  <si>
    <t>-/- 4.200 liter</t>
  </si>
  <si>
    <t>Subtotaal retentie perceel in eerste uur</t>
  </si>
  <si>
    <t>15.550 liter</t>
  </si>
  <si>
    <t>Retentie verrekend naar gehele perceel (1.000 m2):</t>
  </si>
  <si>
    <t xml:space="preserve">15.5 mm. </t>
  </si>
  <si>
    <t>Hiermee wordt voldaan aan antwoordoptie B, tenminste 11 mm regenwaterretentie</t>
  </si>
  <si>
    <t>Voorbeeldberekening</t>
  </si>
  <si>
    <t xml:space="preserve">Overige maatregelen </t>
  </si>
  <si>
    <t xml:space="preserve">Retentievermogen </t>
  </si>
  <si>
    <t>Controle oppervlakte perceel</t>
  </si>
  <si>
    <t>Project:</t>
  </si>
  <si>
    <t>Registratienummer:</t>
  </si>
  <si>
    <t>Assessor:</t>
  </si>
  <si>
    <t>Expert:</t>
  </si>
  <si>
    <t>Versie rekentool: 1.0, februari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</si>
</sst>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19" xfId="0" applyFill="1" applyBorder="1"/>
    <xf numFmtId="0" fontId="0" fillId="3" borderId="18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" xfId="0" applyFill="1" applyBorder="1"/>
    <xf numFmtId="0" fontId="0" fillId="3" borderId="14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5" xfId="0" applyFill="1" applyBorder="1"/>
    <xf numFmtId="1" fontId="0" fillId="3" borderId="9" xfId="0" applyNumberFormat="1" applyFill="1" applyBorder="1"/>
    <xf numFmtId="0" fontId="0" fillId="3" borderId="11" xfId="0" applyFill="1" applyBorder="1"/>
    <xf numFmtId="0" fontId="0" fillId="3" borderId="16" xfId="0" applyFill="1" applyBorder="1"/>
    <xf numFmtId="0" fontId="0" fillId="3" borderId="17" xfId="0" applyFill="1" applyBorder="1"/>
    <xf numFmtId="0" fontId="2" fillId="3" borderId="23" xfId="0" applyFont="1" applyFill="1" applyBorder="1" applyAlignment="1">
      <alignment wrapText="1"/>
    </xf>
    <xf numFmtId="0" fontId="0" fillId="3" borderId="24" xfId="0" applyFill="1" applyBorder="1"/>
    <xf numFmtId="0" fontId="0" fillId="3" borderId="8" xfId="0" applyFill="1" applyBorder="1"/>
    <xf numFmtId="164" fontId="0" fillId="3" borderId="9" xfId="0" applyNumberForma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0" borderId="10" xfId="0" applyBorder="1"/>
    <xf numFmtId="0" fontId="0" fillId="0" borderId="12" xfId="0" applyBorder="1"/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5" borderId="0" xfId="0" applyFill="1"/>
    <xf numFmtId="0" fontId="1" fillId="5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4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" xfId="0" applyFont="1" applyFill="1" applyBorder="1"/>
    <xf numFmtId="0" fontId="0" fillId="5" borderId="2" xfId="0" applyFill="1" applyBorder="1"/>
    <xf numFmtId="0" fontId="1" fillId="5" borderId="2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/>
    <xf numFmtId="0" fontId="0" fillId="5" borderId="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5" borderId="23" xfId="0" applyFont="1" applyFill="1" applyBorder="1" applyAlignment="1">
      <alignment wrapText="1"/>
    </xf>
    <xf numFmtId="0" fontId="0" fillId="5" borderId="0" xfId="0" applyFill="1" applyBorder="1"/>
    <xf numFmtId="0" fontId="0" fillId="6" borderId="0" xfId="0" applyFill="1" applyAlignment="1">
      <alignment horizontal="right"/>
    </xf>
    <xf numFmtId="0" fontId="0" fillId="6" borderId="9" xfId="0" applyFill="1" applyBorder="1"/>
    <xf numFmtId="0" fontId="0" fillId="6" borderId="15" xfId="0" applyFill="1" applyBorder="1"/>
    <xf numFmtId="1" fontId="0" fillId="6" borderId="9" xfId="0" applyNumberFormat="1" applyFill="1" applyBorder="1"/>
    <xf numFmtId="0" fontId="0" fillId="6" borderId="17" xfId="0" applyFill="1" applyBorder="1"/>
    <xf numFmtId="0" fontId="0" fillId="6" borderId="24" xfId="0" applyFill="1" applyBorder="1"/>
    <xf numFmtId="164" fontId="0" fillId="6" borderId="9" xfId="0" applyNumberFormat="1" applyFill="1" applyBorder="1"/>
    <xf numFmtId="0" fontId="2" fillId="5" borderId="8" xfId="0" applyFont="1" applyFill="1" applyBorder="1"/>
    <xf numFmtId="0" fontId="2" fillId="5" borderId="0" xfId="0" applyFont="1" applyFill="1" applyAlignment="1">
      <alignment horizontal="right"/>
    </xf>
    <xf numFmtId="0" fontId="3" fillId="5" borderId="0" xfId="0" applyFont="1" applyFill="1" applyAlignment="1">
      <alignment horizontal="left" vertical="center"/>
    </xf>
    <xf numFmtId="0" fontId="1" fillId="5" borderId="3" xfId="0" applyFont="1" applyFill="1" applyBorder="1" applyAlignment="1">
      <alignment horizontal="right"/>
    </xf>
    <xf numFmtId="0" fontId="1" fillId="5" borderId="6" xfId="0" applyFont="1" applyFill="1" applyBorder="1"/>
    <xf numFmtId="0" fontId="0" fillId="5" borderId="27" xfId="0" applyFill="1" applyBorder="1"/>
    <xf numFmtId="0" fontId="0" fillId="5" borderId="28" xfId="0" applyFill="1" applyBorder="1"/>
    <xf numFmtId="0" fontId="1" fillId="5" borderId="2" xfId="0" applyFont="1" applyFill="1" applyBorder="1"/>
    <xf numFmtId="0" fontId="0" fillId="5" borderId="29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2" fillId="5" borderId="23" xfId="0" applyFont="1" applyFill="1" applyBorder="1"/>
    <xf numFmtId="0" fontId="2" fillId="5" borderId="10" xfId="0" applyFont="1" applyFill="1" applyBorder="1"/>
    <xf numFmtId="0" fontId="6" fillId="5" borderId="19" xfId="0" applyFont="1" applyFill="1" applyBorder="1" applyAlignment="1">
      <alignment vertical="top" wrapText="1"/>
    </xf>
    <xf numFmtId="0" fontId="6" fillId="5" borderId="19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/>
    </xf>
    <xf numFmtId="0" fontId="0" fillId="0" borderId="25" xfId="0" applyFill="1" applyBorder="1" applyAlignment="1" applyProtection="1">
      <alignment horizontal="right"/>
      <protection locked="0"/>
    </xf>
    <xf numFmtId="0" fontId="0" fillId="0" borderId="24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0" fontId="0" fillId="4" borderId="2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321733</xdr:colOff>
      <xdr:row>3</xdr:row>
      <xdr:rowOff>169336</xdr:rowOff>
    </xdr:from>
    <xdr:to>
      <xdr:col>8</xdr:col>
      <xdr:colOff>905933</xdr:colOff>
      <xdr:row>11</xdr:row>
      <xdr:rowOff>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BC6B8CDB-91AC-97AA-068A-C09D2B5B7AF6}"/>
            </a:ext>
          </a:extLst>
        </xdr:cNvPr>
        <xdr:cNvSpPr txBox="1"/>
      </xdr:nvSpPr>
      <xdr:spPr>
        <a:xfrm>
          <a:off x="3572933" y="1286936"/>
          <a:ext cx="5672667" cy="143086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/>
            <a:t>Vul links</a:t>
          </a:r>
          <a:r>
            <a:rPr lang="nl-NL" sz="1000" baseline="0"/>
            <a:t> de oppervlakten van het perceel in. Het oppervlak </a:t>
          </a:r>
          <a:r>
            <a:rPr lang="nl-NL" sz="1000" b="1" baseline="0"/>
            <a:t>bebouwd </a:t>
          </a:r>
          <a:r>
            <a:rPr lang="nl-NL" sz="1000" b="0" baseline="0"/>
            <a:t>en </a:t>
          </a:r>
          <a:r>
            <a:rPr lang="nl-NL" sz="1000" b="1" baseline="0"/>
            <a:t>Terrein </a:t>
          </a:r>
          <a:r>
            <a:rPr lang="nl-NL" sz="1000" b="0" baseline="0"/>
            <a:t>(zowel verhard, als onverhard samen) moeten bij elkaar overeenkomen met het </a:t>
          </a:r>
          <a:r>
            <a:rPr lang="nl-NL" sz="1000" b="1" baseline="0"/>
            <a:t>Perceel </a:t>
          </a:r>
          <a:r>
            <a:rPr lang="nl-NL" sz="1000" b="0" baseline="0"/>
            <a:t>oppervlak. </a:t>
          </a:r>
        </a:p>
        <a:p>
          <a:r>
            <a:rPr lang="nl-NL" sz="1000" b="0" baseline="0"/>
            <a:t>Vul vervolgens in de tabel hieronder de aanwezige </a:t>
          </a:r>
          <a:r>
            <a:rPr lang="nl-NL" sz="1000" b="1" baseline="0"/>
            <a:t>toepassingen </a:t>
          </a:r>
          <a:r>
            <a:rPr lang="nl-NL" sz="1000" b="0" baseline="0"/>
            <a:t>(bijv. </a:t>
          </a:r>
          <a:r>
            <a:rPr lang="nl-NL" sz="1000" b="0" i="1" baseline="0"/>
            <a:t>groendak</a:t>
          </a:r>
          <a:r>
            <a:rPr lang="nl-NL" sz="1000" b="0" i="0" baseline="0"/>
            <a:t>, </a:t>
          </a:r>
          <a:r>
            <a:rPr lang="nl-NL" sz="1000" b="0" i="1" baseline="0"/>
            <a:t>bitumen dakbedekking, asfalt, klinkers, gras, beplanting, </a:t>
          </a:r>
          <a:r>
            <a:rPr lang="nl-NL" sz="1000" b="0" i="0" baseline="0"/>
            <a:t>etc.)</a:t>
          </a:r>
          <a:r>
            <a:rPr lang="nl-NL" sz="1000" b="0" baseline="0"/>
            <a:t> in met hun oppervlak en retentievermogen. Maakt voor het retentievermogen gebruik van specificaties van de fabrikant of onderbouw het gebruik van default parameters van https://perceeltool.nl/theorie/default-parameters/. Onder </a:t>
          </a:r>
          <a:r>
            <a:rPr lang="nl-NL" sz="1000" b="1" baseline="0"/>
            <a:t>Overige maatregelen </a:t>
          </a:r>
          <a:r>
            <a:rPr lang="nl-NL" sz="1000" b="0" baseline="0"/>
            <a:t>kunnen bijv. bouwkundige opvangvoorzieningen worden opgenomen. Hier mag onderbouwd ook alleen het retentievermogen worden genoteerd.</a:t>
          </a:r>
        </a:p>
        <a:p>
          <a:endParaRPr lang="nl-NL" sz="1000"/>
        </a:p>
      </xdr:txBody>
    </xdr:sp>
    <xdr:clientData/>
  </xdr:twoCellAnchor>
  <xdr:twoCellAnchor editAs="oneCell">
    <xdr:from>
      <xdr:col>7</xdr:col>
      <xdr:colOff>626533</xdr:colOff>
      <xdr:row>0</xdr:row>
      <xdr:rowOff>130626</xdr:rowOff>
    </xdr:from>
    <xdr:to>
      <xdr:col>9</xdr:col>
      <xdr:colOff>3</xdr:colOff>
      <xdr:row>0</xdr:row>
      <xdr:rowOff>511800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0E6B822-2031-3D6B-8549-CA2A9B26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130626"/>
          <a:ext cx="2252136" cy="381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9252-F69B-5044-8449-631D0509202B}">
  <dimension ref="A1:N29"/>
  <sheetViews>
    <sheetView zoomScale="160" zoomScaleNormal="160" workbookViewId="0">
      <selection activeCell="G32" sqref="F32:G32"/>
    </sheetView>
  </sheetViews>
  <sheetFormatPr baseColWidth="10" defaultColWidth="11.5" defaultRowHeight="15" x14ac:dyDescent="0.2"/>
  <cols>
    <col min="1" max="1" width="6.33203125" customWidth="1"/>
    <col min="2" max="2" width="86.1640625" customWidth="1"/>
  </cols>
  <sheetData>
    <row r="1" spans="1:14" s="37" customFormat="1" ht="25" customHeight="1" x14ac:dyDescent="0.2">
      <c r="A1" s="37" t="s">
        <v>54</v>
      </c>
      <c r="B1" s="38"/>
      <c r="C1" s="38"/>
    </row>
    <row r="2" spans="1:14" x14ac:dyDescent="0.2">
      <c r="A2" s="36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B4" s="36" t="s">
        <v>24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">
      <c r="B5" s="36" t="s">
        <v>25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B6" s="36" t="s">
        <v>26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2">
      <c r="B7" s="36" t="s">
        <v>27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x14ac:dyDescent="0.2">
      <c r="B8" s="36" t="s">
        <v>28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x14ac:dyDescent="0.2">
      <c r="B10" s="36" t="s">
        <v>29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x14ac:dyDescent="0.2">
      <c r="B11" s="36" t="s">
        <v>30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x14ac:dyDescent="0.2">
      <c r="B12" s="36" t="s">
        <v>31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x14ac:dyDescent="0.2">
      <c r="B13" s="36" t="s">
        <v>32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x14ac:dyDescent="0.2">
      <c r="B14" s="36" t="s">
        <v>33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x14ac:dyDescent="0.2">
      <c r="B15" s="36" t="s">
        <v>34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x14ac:dyDescent="0.2">
      <c r="B16" s="36" t="s">
        <v>35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2:14" x14ac:dyDescent="0.2">
      <c r="B17" s="36" t="s">
        <v>36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2:14" ht="209" customHeight="1" x14ac:dyDescent="0.2">
      <c r="B18" s="36" t="s">
        <v>37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20" spans="2:14" x14ac:dyDescent="0.2">
      <c r="B20" t="s">
        <v>38</v>
      </c>
    </row>
    <row r="21" spans="2:14" x14ac:dyDescent="0.2">
      <c r="B21" t="s">
        <v>39</v>
      </c>
      <c r="D21" t="s">
        <v>40</v>
      </c>
    </row>
    <row r="22" spans="2:14" x14ac:dyDescent="0.2">
      <c r="B22" t="s">
        <v>41</v>
      </c>
      <c r="F22" t="s">
        <v>42</v>
      </c>
    </row>
    <row r="23" spans="2:14" x14ac:dyDescent="0.2">
      <c r="B23" t="s">
        <v>43</v>
      </c>
      <c r="E23" t="s">
        <v>44</v>
      </c>
    </row>
    <row r="24" spans="2:14" x14ac:dyDescent="0.2">
      <c r="B24" t="s">
        <v>45</v>
      </c>
      <c r="G24" t="s">
        <v>46</v>
      </c>
    </row>
    <row r="25" spans="2:14" x14ac:dyDescent="0.2">
      <c r="B25" t="s">
        <v>47</v>
      </c>
      <c r="F25" t="s">
        <v>48</v>
      </c>
    </row>
    <row r="26" spans="2:14" x14ac:dyDescent="0.2">
      <c r="B26" t="s">
        <v>49</v>
      </c>
      <c r="D26" t="s">
        <v>50</v>
      </c>
    </row>
    <row r="28" spans="2:14" x14ac:dyDescent="0.2">
      <c r="B28" t="s">
        <v>51</v>
      </c>
      <c r="C28" t="s">
        <v>52</v>
      </c>
    </row>
    <row r="29" spans="2:14" x14ac:dyDescent="0.2">
      <c r="B29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9227-41CB-0640-991C-7CFDABFBDAD3}">
  <dimension ref="A1:G32"/>
  <sheetViews>
    <sheetView zoomScale="150" zoomScaleNormal="150" workbookViewId="0">
      <selection activeCell="G32" sqref="F32:G32"/>
    </sheetView>
  </sheetViews>
  <sheetFormatPr baseColWidth="10" defaultColWidth="11.5" defaultRowHeight="15" x14ac:dyDescent="0.2"/>
  <cols>
    <col min="1" max="1" width="31.33203125" customWidth="1"/>
    <col min="2" max="2" width="12.1640625" customWidth="1"/>
    <col min="3" max="3" width="5.1640625" customWidth="1"/>
    <col min="4" max="4" width="22" customWidth="1"/>
    <col min="5" max="5" width="21.83203125" customWidth="1"/>
    <col min="6" max="6" width="22.83203125" customWidth="1"/>
    <col min="8" max="8" width="39.33203125" customWidth="1"/>
  </cols>
  <sheetData>
    <row r="1" spans="1:7" ht="37" customHeight="1" thickBot="1" x14ac:dyDescent="0.35">
      <c r="A1" s="35" t="s">
        <v>0</v>
      </c>
      <c r="B1" s="35"/>
      <c r="C1" s="35"/>
      <c r="D1" s="35"/>
      <c r="E1" s="35"/>
      <c r="F1" s="35"/>
      <c r="G1" s="35"/>
    </row>
    <row r="2" spans="1:7" ht="16" x14ac:dyDescent="0.2">
      <c r="A2" s="22" t="s">
        <v>1</v>
      </c>
      <c r="B2" s="1"/>
      <c r="C2" s="2"/>
    </row>
    <row r="3" spans="1:7" x14ac:dyDescent="0.2">
      <c r="A3" s="5" t="s">
        <v>2</v>
      </c>
      <c r="B3" s="3">
        <v>6700</v>
      </c>
      <c r="C3" s="4" t="s">
        <v>3</v>
      </c>
    </row>
    <row r="4" spans="1:7" x14ac:dyDescent="0.2">
      <c r="A4" s="5" t="s">
        <v>4</v>
      </c>
      <c r="B4" s="3">
        <v>1000</v>
      </c>
      <c r="C4" s="4" t="s">
        <v>3</v>
      </c>
    </row>
    <row r="5" spans="1:7" ht="16" thickBot="1" x14ac:dyDescent="0.25">
      <c r="A5" s="6" t="s">
        <v>5</v>
      </c>
      <c r="B5" s="7">
        <f>B3-B4</f>
        <v>5700</v>
      </c>
      <c r="C5" s="8" t="s">
        <v>3</v>
      </c>
    </row>
    <row r="7" spans="1:7" ht="16" thickBot="1" x14ac:dyDescent="0.25"/>
    <row r="8" spans="1:7" ht="17" thickBot="1" x14ac:dyDescent="0.25">
      <c r="A8" s="23" t="s">
        <v>6</v>
      </c>
      <c r="B8" s="9"/>
      <c r="C8" s="9"/>
      <c r="D8" s="24" t="s">
        <v>7</v>
      </c>
      <c r="E8" s="24" t="s">
        <v>8</v>
      </c>
      <c r="F8" s="24" t="s">
        <v>9</v>
      </c>
      <c r="G8" s="25" t="s">
        <v>10</v>
      </c>
    </row>
    <row r="9" spans="1:7" x14ac:dyDescent="0.2">
      <c r="A9" s="31" t="s">
        <v>11</v>
      </c>
      <c r="B9" s="32"/>
      <c r="C9" s="10">
        <v>1</v>
      </c>
      <c r="D9" s="11" t="s">
        <v>12</v>
      </c>
      <c r="E9" s="11">
        <v>500</v>
      </c>
      <c r="F9" s="11">
        <v>3</v>
      </c>
      <c r="G9" s="12">
        <f t="shared" ref="G9" si="0">E9*F9</f>
        <v>1500</v>
      </c>
    </row>
    <row r="10" spans="1:7" x14ac:dyDescent="0.2">
      <c r="A10" s="29"/>
      <c r="B10" s="30"/>
      <c r="C10" s="11">
        <v>2</v>
      </c>
      <c r="D10" s="11"/>
      <c r="E10" s="11"/>
      <c r="F10" s="11"/>
      <c r="G10" s="12">
        <f t="shared" ref="G10:G23" si="1">E10*F10</f>
        <v>0</v>
      </c>
    </row>
    <row r="11" spans="1:7" x14ac:dyDescent="0.2">
      <c r="A11" s="29"/>
      <c r="B11" s="30"/>
      <c r="C11" s="11">
        <v>3</v>
      </c>
      <c r="D11" s="11"/>
      <c r="E11" s="11"/>
      <c r="F11" s="11"/>
      <c r="G11" s="12">
        <f t="shared" si="1"/>
        <v>0</v>
      </c>
    </row>
    <row r="12" spans="1:7" x14ac:dyDescent="0.2">
      <c r="A12" s="29"/>
      <c r="B12" s="30"/>
      <c r="C12" s="11">
        <v>4</v>
      </c>
      <c r="D12" s="11"/>
      <c r="E12" s="11"/>
      <c r="F12" s="11"/>
      <c r="G12" s="12">
        <f t="shared" si="1"/>
        <v>0</v>
      </c>
    </row>
    <row r="13" spans="1:7" x14ac:dyDescent="0.2">
      <c r="A13" s="29"/>
      <c r="B13" s="30"/>
      <c r="C13" s="11">
        <v>5</v>
      </c>
      <c r="D13" s="11"/>
      <c r="E13" s="11"/>
      <c r="F13" s="11"/>
      <c r="G13" s="12">
        <f t="shared" si="1"/>
        <v>0</v>
      </c>
    </row>
    <row r="14" spans="1:7" x14ac:dyDescent="0.2">
      <c r="A14" s="29" t="s">
        <v>13</v>
      </c>
      <c r="B14" s="30"/>
      <c r="C14" s="11">
        <v>1</v>
      </c>
      <c r="D14" s="11" t="s">
        <v>14</v>
      </c>
      <c r="E14" s="11">
        <v>3000</v>
      </c>
      <c r="F14" s="11">
        <v>7</v>
      </c>
      <c r="G14" s="12">
        <f t="shared" si="1"/>
        <v>21000</v>
      </c>
    </row>
    <row r="15" spans="1:7" x14ac:dyDescent="0.2">
      <c r="A15" s="29"/>
      <c r="B15" s="30"/>
      <c r="C15" s="11">
        <v>2</v>
      </c>
      <c r="D15" s="11"/>
      <c r="E15" s="11"/>
      <c r="F15" s="11"/>
      <c r="G15" s="12">
        <f t="shared" si="1"/>
        <v>0</v>
      </c>
    </row>
    <row r="16" spans="1:7" x14ac:dyDescent="0.2">
      <c r="A16" s="29"/>
      <c r="B16" s="30"/>
      <c r="C16" s="11">
        <v>3</v>
      </c>
      <c r="D16" s="11"/>
      <c r="E16" s="11"/>
      <c r="F16" s="11"/>
      <c r="G16" s="12">
        <f t="shared" si="1"/>
        <v>0</v>
      </c>
    </row>
    <row r="17" spans="1:7" x14ac:dyDescent="0.2">
      <c r="A17" s="29"/>
      <c r="B17" s="30"/>
      <c r="C17" s="11">
        <v>4</v>
      </c>
      <c r="D17" s="11"/>
      <c r="E17" s="11"/>
      <c r="F17" s="11"/>
      <c r="G17" s="12">
        <f t="shared" si="1"/>
        <v>0</v>
      </c>
    </row>
    <row r="18" spans="1:7" x14ac:dyDescent="0.2">
      <c r="A18" s="29"/>
      <c r="B18" s="30"/>
      <c r="C18" s="11">
        <v>5</v>
      </c>
      <c r="D18" s="11"/>
      <c r="E18" s="11"/>
      <c r="F18" s="11"/>
      <c r="G18" s="12">
        <f t="shared" si="1"/>
        <v>0</v>
      </c>
    </row>
    <row r="19" spans="1:7" x14ac:dyDescent="0.2">
      <c r="A19" s="29" t="s">
        <v>15</v>
      </c>
      <c r="B19" s="30"/>
      <c r="C19" s="11">
        <v>1</v>
      </c>
      <c r="D19" s="11" t="s">
        <v>16</v>
      </c>
      <c r="E19" s="11">
        <v>2700</v>
      </c>
      <c r="F19" s="11">
        <v>28</v>
      </c>
      <c r="G19" s="12">
        <f t="shared" si="1"/>
        <v>75600</v>
      </c>
    </row>
    <row r="20" spans="1:7" x14ac:dyDescent="0.2">
      <c r="A20" s="29"/>
      <c r="B20" s="30"/>
      <c r="C20" s="11">
        <v>2</v>
      </c>
      <c r="D20" s="11"/>
      <c r="E20" s="11"/>
      <c r="F20" s="11"/>
      <c r="G20" s="12">
        <f t="shared" si="1"/>
        <v>0</v>
      </c>
    </row>
    <row r="21" spans="1:7" x14ac:dyDescent="0.2">
      <c r="A21" s="29"/>
      <c r="B21" s="30"/>
      <c r="C21" s="11">
        <v>3</v>
      </c>
      <c r="D21" s="11"/>
      <c r="E21" s="11"/>
      <c r="F21" s="11"/>
      <c r="G21" s="12">
        <f t="shared" si="1"/>
        <v>0</v>
      </c>
    </row>
    <row r="22" spans="1:7" x14ac:dyDescent="0.2">
      <c r="A22" s="29"/>
      <c r="B22" s="30"/>
      <c r="C22" s="11">
        <v>4</v>
      </c>
      <c r="D22" s="11"/>
      <c r="E22" s="11"/>
      <c r="F22" s="11"/>
      <c r="G22" s="12">
        <f t="shared" si="1"/>
        <v>0</v>
      </c>
    </row>
    <row r="23" spans="1:7" x14ac:dyDescent="0.2">
      <c r="A23" s="29"/>
      <c r="B23" s="30"/>
      <c r="C23" s="11">
        <v>5</v>
      </c>
      <c r="D23" s="11"/>
      <c r="E23" s="11"/>
      <c r="F23" s="11"/>
      <c r="G23" s="12">
        <f t="shared" si="1"/>
        <v>0</v>
      </c>
    </row>
    <row r="24" spans="1:7" x14ac:dyDescent="0.2">
      <c r="A24" s="29" t="s">
        <v>17</v>
      </c>
      <c r="B24" s="30"/>
      <c r="C24" s="11">
        <v>1</v>
      </c>
      <c r="D24" s="10" t="s">
        <v>18</v>
      </c>
      <c r="E24" s="10">
        <v>500</v>
      </c>
      <c r="F24" s="10">
        <v>30</v>
      </c>
      <c r="G24" s="13">
        <f>E24*F24</f>
        <v>15000</v>
      </c>
    </row>
    <row r="25" spans="1:7" x14ac:dyDescent="0.2">
      <c r="A25" s="29"/>
      <c r="B25" s="30"/>
      <c r="C25" s="11">
        <v>2</v>
      </c>
      <c r="D25" s="11"/>
      <c r="E25" s="11"/>
      <c r="F25" s="11"/>
      <c r="G25" s="12">
        <f>E25*F25</f>
        <v>0</v>
      </c>
    </row>
    <row r="26" spans="1:7" x14ac:dyDescent="0.2">
      <c r="A26" s="29"/>
      <c r="B26" s="30"/>
      <c r="C26" s="11">
        <v>3</v>
      </c>
      <c r="D26" s="11"/>
      <c r="E26" s="11"/>
      <c r="F26" s="11"/>
      <c r="G26" s="14">
        <f>E26*F26</f>
        <v>0</v>
      </c>
    </row>
    <row r="27" spans="1:7" x14ac:dyDescent="0.2">
      <c r="A27" s="29"/>
      <c r="B27" s="30"/>
      <c r="C27" s="11">
        <v>4</v>
      </c>
      <c r="D27" s="11"/>
      <c r="E27" s="11"/>
      <c r="F27" s="11"/>
      <c r="G27" s="12">
        <f>E27*F27</f>
        <v>0</v>
      </c>
    </row>
    <row r="28" spans="1:7" ht="16" thickBot="1" x14ac:dyDescent="0.25">
      <c r="A28" s="33"/>
      <c r="B28" s="34"/>
      <c r="C28" s="15">
        <v>5</v>
      </c>
      <c r="D28" s="15"/>
      <c r="E28" s="15"/>
      <c r="F28" s="16"/>
      <c r="G28" s="17">
        <f>E28*F28</f>
        <v>0</v>
      </c>
    </row>
    <row r="29" spans="1:7" ht="32" x14ac:dyDescent="0.2">
      <c r="D29" s="26" t="s">
        <v>19</v>
      </c>
      <c r="E29" s="26">
        <f>SUM(E9:E28)</f>
        <v>6700</v>
      </c>
      <c r="F29" s="18" t="s">
        <v>20</v>
      </c>
      <c r="G29" s="19">
        <f>SUM(G9:G28)</f>
        <v>113100</v>
      </c>
    </row>
    <row r="30" spans="1:7" x14ac:dyDescent="0.2">
      <c r="F30" s="20"/>
      <c r="G30" s="12"/>
    </row>
    <row r="31" spans="1:7" x14ac:dyDescent="0.2">
      <c r="F31" s="20" t="s">
        <v>21</v>
      </c>
      <c r="G31" s="21">
        <f>G29/E29</f>
        <v>16.880597014925375</v>
      </c>
    </row>
    <row r="32" spans="1:7" ht="16" thickBot="1" x14ac:dyDescent="0.25">
      <c r="F32" s="27"/>
      <c r="G32" s="28"/>
    </row>
  </sheetData>
  <mergeCells count="5">
    <mergeCell ref="A19:B23"/>
    <mergeCell ref="A9:B13"/>
    <mergeCell ref="A14:B18"/>
    <mergeCell ref="A24:B28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A4C5-954F-5740-B476-C2E1C3D12257}">
  <dimension ref="B1:I37"/>
  <sheetViews>
    <sheetView showGridLines="0" tabSelected="1" zoomScale="150" zoomScaleNormal="150" workbookViewId="0">
      <selection activeCell="F15" sqref="F15"/>
    </sheetView>
  </sheetViews>
  <sheetFormatPr baseColWidth="10" defaultColWidth="11.5" defaultRowHeight="15" x14ac:dyDescent="0.2"/>
  <cols>
    <col min="1" max="1" width="6.83203125" style="39" customWidth="1"/>
    <col min="2" max="2" width="8.33203125" style="39" customWidth="1"/>
    <col min="3" max="3" width="8.1640625" style="39" customWidth="1"/>
    <col min="4" max="4" width="12.1640625" style="39" customWidth="1"/>
    <col min="5" max="5" width="5.1640625" style="39" customWidth="1"/>
    <col min="6" max="6" width="22" style="39" customWidth="1"/>
    <col min="7" max="7" width="21.83203125" style="39" customWidth="1"/>
    <col min="8" max="8" width="22.83203125" style="39" customWidth="1"/>
    <col min="9" max="9" width="14.83203125" style="39" bestFit="1" customWidth="1"/>
    <col min="10" max="10" width="5.83203125" style="39" customWidth="1"/>
    <col min="11" max="16384" width="11.5" style="39"/>
  </cols>
  <sheetData>
    <row r="1" spans="2:9" ht="42" customHeight="1" x14ac:dyDescent="0.2">
      <c r="B1" s="71" t="s">
        <v>0</v>
      </c>
      <c r="C1" s="71"/>
      <c r="D1" s="71"/>
      <c r="E1" s="71"/>
      <c r="F1" s="71"/>
      <c r="G1" s="71"/>
      <c r="H1" s="71"/>
      <c r="I1" s="71"/>
    </row>
    <row r="2" spans="2:9" ht="16" thickBot="1" x14ac:dyDescent="0.25">
      <c r="I2" s="87" t="s">
        <v>62</v>
      </c>
    </row>
    <row r="3" spans="2:9" x14ac:dyDescent="0.2">
      <c r="B3" s="82" t="s">
        <v>58</v>
      </c>
      <c r="C3" s="88"/>
      <c r="D3" s="88"/>
      <c r="E3" s="89"/>
    </row>
    <row r="4" spans="2:9" x14ac:dyDescent="0.2">
      <c r="B4" s="69" t="s">
        <v>59</v>
      </c>
      <c r="C4" s="45"/>
      <c r="D4" s="90"/>
      <c r="E4" s="91"/>
    </row>
    <row r="5" spans="2:9" x14ac:dyDescent="0.2">
      <c r="B5" s="69" t="s">
        <v>61</v>
      </c>
      <c r="C5" s="90"/>
      <c r="D5" s="90"/>
      <c r="E5" s="91"/>
    </row>
    <row r="6" spans="2:9" ht="16" thickBot="1" x14ac:dyDescent="0.25">
      <c r="B6" s="83" t="s">
        <v>60</v>
      </c>
      <c r="C6" s="92"/>
      <c r="D6" s="92"/>
      <c r="E6" s="93"/>
    </row>
    <row r="7" spans="2:9" ht="16" thickBot="1" x14ac:dyDescent="0.25">
      <c r="B7" s="61"/>
      <c r="C7" s="61"/>
      <c r="E7" s="61"/>
    </row>
    <row r="8" spans="2:9" ht="17" thickBot="1" x14ac:dyDescent="0.25">
      <c r="B8" s="40" t="s">
        <v>1</v>
      </c>
      <c r="C8" s="73"/>
      <c r="D8" s="41"/>
      <c r="E8" s="42"/>
    </row>
    <row r="9" spans="2:9" x14ac:dyDescent="0.2">
      <c r="B9" s="80" t="s">
        <v>2</v>
      </c>
      <c r="C9" s="81"/>
      <c r="D9" s="94"/>
      <c r="E9" s="43" t="s">
        <v>3</v>
      </c>
    </row>
    <row r="10" spans="2:9" x14ac:dyDescent="0.2">
      <c r="B10" s="44" t="s">
        <v>4</v>
      </c>
      <c r="C10" s="74"/>
      <c r="D10" s="95"/>
      <c r="E10" s="46" t="s">
        <v>3</v>
      </c>
    </row>
    <row r="11" spans="2:9" ht="16" thickBot="1" x14ac:dyDescent="0.25">
      <c r="B11" s="47" t="s">
        <v>5</v>
      </c>
      <c r="C11" s="75"/>
      <c r="D11" s="96"/>
      <c r="E11" s="49" t="s">
        <v>3</v>
      </c>
    </row>
    <row r="12" spans="2:9" ht="16" thickBot="1" x14ac:dyDescent="0.25"/>
    <row r="13" spans="2:9" ht="17" thickBot="1" x14ac:dyDescent="0.25">
      <c r="B13" s="50" t="s">
        <v>6</v>
      </c>
      <c r="C13" s="76"/>
      <c r="D13" s="51"/>
      <c r="E13" s="51"/>
      <c r="F13" s="52" t="s">
        <v>7</v>
      </c>
      <c r="G13" s="52" t="s">
        <v>8</v>
      </c>
      <c r="H13" s="52" t="s">
        <v>9</v>
      </c>
      <c r="I13" s="72" t="s">
        <v>10</v>
      </c>
    </row>
    <row r="14" spans="2:9" x14ac:dyDescent="0.2">
      <c r="B14" s="53" t="s">
        <v>11</v>
      </c>
      <c r="C14" s="77"/>
      <c r="D14" s="54"/>
      <c r="E14" s="55">
        <v>1</v>
      </c>
      <c r="F14" s="95"/>
      <c r="G14" s="95"/>
      <c r="H14" s="95"/>
      <c r="I14" s="63">
        <f t="shared" ref="I14:I28" si="0">G14*H14</f>
        <v>0</v>
      </c>
    </row>
    <row r="15" spans="2:9" x14ac:dyDescent="0.2">
      <c r="B15" s="56"/>
      <c r="C15" s="78"/>
      <c r="D15" s="57"/>
      <c r="E15" s="45">
        <v>2</v>
      </c>
      <c r="F15" s="95"/>
      <c r="G15" s="95"/>
      <c r="H15" s="95"/>
      <c r="I15" s="63">
        <f t="shared" si="0"/>
        <v>0</v>
      </c>
    </row>
    <row r="16" spans="2:9" x14ac:dyDescent="0.2">
      <c r="B16" s="56"/>
      <c r="C16" s="78"/>
      <c r="D16" s="57"/>
      <c r="E16" s="45">
        <v>3</v>
      </c>
      <c r="F16" s="95"/>
      <c r="G16" s="95"/>
      <c r="H16" s="95"/>
      <c r="I16" s="63">
        <f t="shared" si="0"/>
        <v>0</v>
      </c>
    </row>
    <row r="17" spans="2:9" x14ac:dyDescent="0.2">
      <c r="B17" s="56"/>
      <c r="C17" s="78"/>
      <c r="D17" s="57"/>
      <c r="E17" s="45">
        <v>4</v>
      </c>
      <c r="F17" s="95"/>
      <c r="G17" s="95"/>
      <c r="H17" s="95"/>
      <c r="I17" s="63">
        <f t="shared" si="0"/>
        <v>0</v>
      </c>
    </row>
    <row r="18" spans="2:9" x14ac:dyDescent="0.2">
      <c r="B18" s="56"/>
      <c r="C18" s="78"/>
      <c r="D18" s="57"/>
      <c r="E18" s="45">
        <v>5</v>
      </c>
      <c r="F18" s="95"/>
      <c r="G18" s="95"/>
      <c r="H18" s="95"/>
      <c r="I18" s="63">
        <f t="shared" si="0"/>
        <v>0</v>
      </c>
    </row>
    <row r="19" spans="2:9" x14ac:dyDescent="0.2">
      <c r="B19" s="56" t="s">
        <v>13</v>
      </c>
      <c r="C19" s="78"/>
      <c r="D19" s="57"/>
      <c r="E19" s="45">
        <v>1</v>
      </c>
      <c r="F19" s="95"/>
      <c r="G19" s="95"/>
      <c r="H19" s="95"/>
      <c r="I19" s="63">
        <f t="shared" si="0"/>
        <v>0</v>
      </c>
    </row>
    <row r="20" spans="2:9" x14ac:dyDescent="0.2">
      <c r="B20" s="56"/>
      <c r="C20" s="78"/>
      <c r="D20" s="57"/>
      <c r="E20" s="45">
        <v>2</v>
      </c>
      <c r="F20" s="95"/>
      <c r="G20" s="95"/>
      <c r="H20" s="95"/>
      <c r="I20" s="63">
        <f t="shared" si="0"/>
        <v>0</v>
      </c>
    </row>
    <row r="21" spans="2:9" x14ac:dyDescent="0.2">
      <c r="B21" s="56"/>
      <c r="C21" s="78"/>
      <c r="D21" s="57"/>
      <c r="E21" s="45">
        <v>3</v>
      </c>
      <c r="F21" s="95"/>
      <c r="G21" s="95"/>
      <c r="H21" s="95"/>
      <c r="I21" s="63">
        <f t="shared" si="0"/>
        <v>0</v>
      </c>
    </row>
    <row r="22" spans="2:9" x14ac:dyDescent="0.2">
      <c r="B22" s="56"/>
      <c r="C22" s="78"/>
      <c r="D22" s="57"/>
      <c r="E22" s="45">
        <v>4</v>
      </c>
      <c r="F22" s="95"/>
      <c r="G22" s="95"/>
      <c r="H22" s="95"/>
      <c r="I22" s="63">
        <f t="shared" si="0"/>
        <v>0</v>
      </c>
    </row>
    <row r="23" spans="2:9" x14ac:dyDescent="0.2">
      <c r="B23" s="56"/>
      <c r="C23" s="78"/>
      <c r="D23" s="57"/>
      <c r="E23" s="45">
        <v>5</v>
      </c>
      <c r="F23" s="95"/>
      <c r="G23" s="95"/>
      <c r="H23" s="95"/>
      <c r="I23" s="63">
        <f t="shared" si="0"/>
        <v>0</v>
      </c>
    </row>
    <row r="24" spans="2:9" x14ac:dyDescent="0.2">
      <c r="B24" s="56" t="s">
        <v>15</v>
      </c>
      <c r="C24" s="78"/>
      <c r="D24" s="57"/>
      <c r="E24" s="45">
        <v>1</v>
      </c>
      <c r="F24" s="95"/>
      <c r="G24" s="95"/>
      <c r="H24" s="95"/>
      <c r="I24" s="63">
        <f t="shared" si="0"/>
        <v>0</v>
      </c>
    </row>
    <row r="25" spans="2:9" x14ac:dyDescent="0.2">
      <c r="B25" s="56"/>
      <c r="C25" s="78"/>
      <c r="D25" s="57"/>
      <c r="E25" s="45">
        <v>2</v>
      </c>
      <c r="F25" s="95"/>
      <c r="G25" s="95"/>
      <c r="H25" s="95"/>
      <c r="I25" s="63">
        <f t="shared" si="0"/>
        <v>0</v>
      </c>
    </row>
    <row r="26" spans="2:9" x14ac:dyDescent="0.2">
      <c r="B26" s="56"/>
      <c r="C26" s="78"/>
      <c r="D26" s="57"/>
      <c r="E26" s="45">
        <v>3</v>
      </c>
      <c r="F26" s="95"/>
      <c r="G26" s="95"/>
      <c r="H26" s="95"/>
      <c r="I26" s="63">
        <f t="shared" si="0"/>
        <v>0</v>
      </c>
    </row>
    <row r="27" spans="2:9" x14ac:dyDescent="0.2">
      <c r="B27" s="56"/>
      <c r="C27" s="78"/>
      <c r="D27" s="57"/>
      <c r="E27" s="45">
        <v>4</v>
      </c>
      <c r="F27" s="95"/>
      <c r="G27" s="95"/>
      <c r="H27" s="95"/>
      <c r="I27" s="63">
        <f t="shared" si="0"/>
        <v>0</v>
      </c>
    </row>
    <row r="28" spans="2:9" x14ac:dyDescent="0.2">
      <c r="B28" s="56"/>
      <c r="C28" s="78"/>
      <c r="D28" s="57"/>
      <c r="E28" s="45">
        <v>5</v>
      </c>
      <c r="F28" s="95"/>
      <c r="G28" s="95"/>
      <c r="H28" s="95"/>
      <c r="I28" s="63">
        <f t="shared" si="0"/>
        <v>0</v>
      </c>
    </row>
    <row r="29" spans="2:9" x14ac:dyDescent="0.2">
      <c r="B29" s="56" t="s">
        <v>55</v>
      </c>
      <c r="C29" s="78"/>
      <c r="D29" s="57"/>
      <c r="E29" s="45">
        <v>1</v>
      </c>
      <c r="F29" s="97"/>
      <c r="G29" s="97"/>
      <c r="H29" s="97"/>
      <c r="I29" s="64">
        <f>G29*H29</f>
        <v>0</v>
      </c>
    </row>
    <row r="30" spans="2:9" x14ac:dyDescent="0.2">
      <c r="B30" s="56"/>
      <c r="C30" s="78"/>
      <c r="D30" s="57"/>
      <c r="E30" s="45">
        <v>2</v>
      </c>
      <c r="F30" s="95"/>
      <c r="G30" s="95"/>
      <c r="H30" s="95"/>
      <c r="I30" s="63">
        <f>G30*H30</f>
        <v>0</v>
      </c>
    </row>
    <row r="31" spans="2:9" x14ac:dyDescent="0.2">
      <c r="B31" s="56"/>
      <c r="C31" s="78"/>
      <c r="D31" s="57"/>
      <c r="E31" s="45">
        <v>3</v>
      </c>
      <c r="F31" s="95"/>
      <c r="G31" s="95"/>
      <c r="H31" s="95"/>
      <c r="I31" s="65">
        <f>G31*H31</f>
        <v>0</v>
      </c>
    </row>
    <row r="32" spans="2:9" x14ac:dyDescent="0.2">
      <c r="B32" s="56"/>
      <c r="C32" s="78"/>
      <c r="D32" s="57"/>
      <c r="E32" s="45">
        <v>4</v>
      </c>
      <c r="F32" s="95"/>
      <c r="G32" s="95"/>
      <c r="H32" s="95"/>
      <c r="I32" s="63">
        <f>G32*H32</f>
        <v>0</v>
      </c>
    </row>
    <row r="33" spans="2:9" ht="16" thickBot="1" x14ac:dyDescent="0.25">
      <c r="B33" s="58"/>
      <c r="C33" s="79"/>
      <c r="D33" s="59"/>
      <c r="E33" s="48">
        <v>5</v>
      </c>
      <c r="F33" s="96"/>
      <c r="G33" s="96"/>
      <c r="H33" s="98"/>
      <c r="I33" s="66">
        <f>G33*H33</f>
        <v>0</v>
      </c>
    </row>
    <row r="34" spans="2:9" ht="32" x14ac:dyDescent="0.2">
      <c r="F34" s="70" t="s">
        <v>19</v>
      </c>
      <c r="G34" s="62">
        <f>SUM(G14:G33)</f>
        <v>0</v>
      </c>
      <c r="H34" s="60" t="s">
        <v>20</v>
      </c>
      <c r="I34" s="67">
        <f>SUM(I14:I33)</f>
        <v>0</v>
      </c>
    </row>
    <row r="35" spans="2:9" x14ac:dyDescent="0.2">
      <c r="F35" s="86" t="s">
        <v>57</v>
      </c>
      <c r="G35" s="85" t="str">
        <f>IF(G34=(D10+D11),"Correct","Controleer de oppervlaktes")</f>
        <v>Correct</v>
      </c>
      <c r="H35" s="44"/>
      <c r="I35" s="46"/>
    </row>
    <row r="36" spans="2:9" x14ac:dyDescent="0.2">
      <c r="F36" s="86"/>
      <c r="G36" s="84"/>
      <c r="H36" s="69" t="s">
        <v>56</v>
      </c>
      <c r="I36" s="68" t="str">
        <f>IFERROR(I34/G34," ")</f>
        <v xml:space="preserve"> </v>
      </c>
    </row>
    <row r="37" spans="2:9" ht="16" thickBot="1" x14ac:dyDescent="0.25">
      <c r="H37" s="47"/>
      <c r="I37" s="49"/>
    </row>
  </sheetData>
  <sheetProtection algorithmName="SHA-512" hashValue="RlOTUe9u7hbIos9H618E/drOptOMBWlauVIzTWw58oJJPuQhC+bm5EWGbkxGjnf+M8A7uTw+eDBO8GXR53pOJw==" saltValue="D1GL4grHrbXzT9+YOW9j8Q==" spinCount="100000" sheet="1" objects="1" scenarios="1" selectLockedCells="1"/>
  <mergeCells count="10">
    <mergeCell ref="B9:C9"/>
    <mergeCell ref="C3:E3"/>
    <mergeCell ref="D4:E4"/>
    <mergeCell ref="C5:E5"/>
    <mergeCell ref="C6:E6"/>
    <mergeCell ref="B1:I1"/>
    <mergeCell ref="B14:D18"/>
    <mergeCell ref="B19:D23"/>
    <mergeCell ref="B24:D28"/>
    <mergeCell ref="B29:D33"/>
  </mergeCells>
  <conditionalFormatting sqref="G35:G36">
    <cfRule type="containsText" dxfId="0" priority="1" operator="containsText" text="Controleer de oppervlaktes">
      <formula>NOT(ISERROR(SEARCH("Controleer de oppervlaktes",G35)))</formula>
    </cfRule>
  </conditionalFormatting>
  <pageMargins left="0.7" right="0.7" top="0.75" bottom="0.75" header="0.3" footer="0.3"/>
  <pageSetup paperSize="9" scale="67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2C44F8609A34FA1B53FFDD71C2C57" ma:contentTypeVersion="19" ma:contentTypeDescription="Een nieuw document maken." ma:contentTypeScope="" ma:versionID="e833b0c042795fe311400b0748153e5e">
  <xsd:schema xmlns:xsd="http://www.w3.org/2001/XMLSchema" xmlns:xs="http://www.w3.org/2001/XMLSchema" xmlns:p="http://schemas.microsoft.com/office/2006/metadata/properties" xmlns:ns2="199d4d8a-d2e8-430a-b742-0bde6677c999" xmlns:ns3="04f11fb8-5d4e-46be-bbb1-70ba70dc708d" targetNamespace="http://schemas.microsoft.com/office/2006/metadata/properties" ma:root="true" ma:fieldsID="71da54f01e9d9ecf9d7290886865e91a" ns2:_="" ns3:_="">
    <xsd:import namespace="199d4d8a-d2e8-430a-b742-0bde6677c999"/>
    <xsd:import namespace="04f11fb8-5d4e-46be-bbb1-70ba70dc7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DEAD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4d8a-d2e8-430a-b742-0bde6677c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13a9d0f-6f6a-4ad1-a919-7bc0974a2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EADLINE" ma:index="25" nillable="true" ma:displayName="DEADLINE " ma:description="Vul hier de afgesproken deadline in" ma:format="DateOnly" ma:internalName="DEADLIN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11fb8-5d4e-46be-bbb1-70ba70dc7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afe7ec-1970-49a8-8652-ce0c4e43bd98}" ma:internalName="TaxCatchAll" ma:showField="CatchAllData" ma:web="04f11fb8-5d4e-46be-bbb1-70ba70dc7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9d4d8a-d2e8-430a-b742-0bde6677c999">
      <Terms xmlns="http://schemas.microsoft.com/office/infopath/2007/PartnerControls"/>
    </lcf76f155ced4ddcb4097134ff3c332f>
    <TaxCatchAll xmlns="04f11fb8-5d4e-46be-bbb1-70ba70dc708d" xsi:nil="true"/>
    <DEADLINE xmlns="199d4d8a-d2e8-430a-b742-0bde6677c999" xsi:nil="true"/>
  </documentManagement>
</p:properties>
</file>

<file path=customXml/itemProps1.xml><?xml version="1.0" encoding="utf-8"?>
<ds:datastoreItem xmlns:ds="http://schemas.openxmlformats.org/officeDocument/2006/customXml" ds:itemID="{F428F9AB-B497-43B7-9DAB-28C28EFB9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d4d8a-d2e8-430a-b742-0bde6677c999"/>
    <ds:schemaRef ds:uri="04f11fb8-5d4e-46be-bbb1-70ba70dc7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2703EE-A2C3-4C5E-A80E-AE4A1A3C9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63DBE-6AED-4E62-A394-AAC96B62971C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199d4d8a-d2e8-430a-b742-0bde6677c999"/>
    <ds:schemaRef ds:uri="http://purl.org/dc/elements/1.1/"/>
    <ds:schemaRef ds:uri="04f11fb8-5d4e-46be-bbb1-70ba70dc708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 (uitleg Esteban)</vt:lpstr>
      <vt:lpstr>Voorbeeld</vt:lpstr>
      <vt:lpstr>Rekentool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Bastiaan Versteeg</dc:creator>
  <cp:keywords/>
  <dc:description/>
  <cp:lastModifiedBy>Thomas Heye</cp:lastModifiedBy>
  <cp:revision/>
  <dcterms:created xsi:type="dcterms:W3CDTF">2018-04-19T08:37:47Z</dcterms:created>
  <dcterms:modified xsi:type="dcterms:W3CDTF">2025-02-05T14:17:37Z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0x010100F1A2C44F8609A34FA1B53FFDD71C2C57</vt:lpwstr>
  </property>
  <property fmtid="{D5CDD505-2E9C-101B-9397-08002B2CF9AE}" pid="3" name="MediaServiceImageTags">
    <vt:lpwstr/>
  </property>
</Properties>
</file>